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x Sync\Branch 116 Website\BEC Records\2022 BEC Records\"/>
    </mc:Choice>
  </mc:AlternateContent>
  <xr:revisionPtr revIDLastSave="0" documentId="8_{596832F0-3DEC-4C57-A88F-76E0A0A99C05}" xr6:coauthVersionLast="47" xr6:coauthVersionMax="47" xr10:uidLastSave="{00000000-0000-0000-0000-000000000000}"/>
  <bookViews>
    <workbookView xWindow="3615" yWindow="1560" windowWidth="21600" windowHeight="12675" xr2:uid="{00000000-000D-0000-FFFF-FFFF00000000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O29" i="1" l="1"/>
  <c r="O19" i="1"/>
  <c r="G12" i="2" l="1"/>
  <c r="F12" i="2"/>
  <c r="E12" i="2"/>
  <c r="D7" i="2"/>
  <c r="E7" i="2" s="1"/>
  <c r="E8" i="2" s="1"/>
  <c r="G6" i="2"/>
  <c r="F6" i="2"/>
  <c r="E6" i="2"/>
  <c r="G5" i="2"/>
  <c r="F5" i="2"/>
  <c r="E5" i="2"/>
  <c r="O10" i="1"/>
  <c r="O31" i="1" s="1"/>
  <c r="O37" i="1" l="1"/>
  <c r="O39" i="1" s="1"/>
  <c r="E14" i="2"/>
  <c r="G7" i="2"/>
  <c r="G8" i="2" s="1"/>
  <c r="G14" i="2" s="1"/>
  <c r="F7" i="2"/>
  <c r="F8" i="2" s="1"/>
  <c r="F14" i="2" s="1"/>
  <c r="N10" i="1"/>
  <c r="N31" i="1" s="1"/>
  <c r="M10" i="1"/>
  <c r="M31" i="1" s="1"/>
  <c r="K10" i="1"/>
  <c r="K31" i="1" s="1"/>
  <c r="L10" i="1"/>
  <c r="L31" i="1" s="1"/>
  <c r="J10" i="1"/>
  <c r="J31" i="1" s="1"/>
</calcChain>
</file>

<file path=xl/sharedStrings.xml><?xml version="1.0" encoding="utf-8"?>
<sst xmlns="http://schemas.openxmlformats.org/spreadsheetml/2006/main" count="94" uniqueCount="88">
  <si>
    <t>101-20</t>
  </si>
  <si>
    <t>GA-Unexcused Contributions</t>
  </si>
  <si>
    <t>101-30</t>
  </si>
  <si>
    <t>GA-Voluntary Contributions</t>
  </si>
  <si>
    <t>GA-Free Lunch Subsidy</t>
  </si>
  <si>
    <t>102-00</t>
  </si>
  <si>
    <t>GA-Interest</t>
  </si>
  <si>
    <t>103-00</t>
  </si>
  <si>
    <t>GA-Other Gen Receipts</t>
  </si>
  <si>
    <t>103-10</t>
  </si>
  <si>
    <t>GA-Other Contributions )50/50)</t>
  </si>
  <si>
    <t>201-00</t>
  </si>
  <si>
    <t>GA-Printing, Supplies etc-Disb</t>
  </si>
  <si>
    <t>201-10</t>
  </si>
  <si>
    <t>GA-Printing, SIR Newsletter-Disb</t>
  </si>
  <si>
    <t>201-20</t>
  </si>
  <si>
    <t>GA-Printing, Photos-Disb</t>
  </si>
  <si>
    <t>201-30</t>
  </si>
  <si>
    <t xml:space="preserve">GA-Printing, Supplies-Disb  </t>
  </si>
  <si>
    <t>201-40</t>
  </si>
  <si>
    <t>GA-Printing, Roster-Disb</t>
  </si>
  <si>
    <t>201-50</t>
  </si>
  <si>
    <t>GA-Printing, New Member Expenses</t>
  </si>
  <si>
    <t>202-00</t>
  </si>
  <si>
    <t>GA-Postage-Disb</t>
  </si>
  <si>
    <t>203-00</t>
  </si>
  <si>
    <t>GA-Officers' Expense-Disb</t>
  </si>
  <si>
    <t>204-00</t>
  </si>
  <si>
    <t>GA-Speaker Expenses</t>
  </si>
  <si>
    <t>205-00</t>
  </si>
  <si>
    <t>GA-State Board Pro Rata Assmnt-Disb</t>
  </si>
  <si>
    <t>206-00</t>
  </si>
  <si>
    <t>206-10</t>
  </si>
  <si>
    <t>206-20</t>
  </si>
  <si>
    <t>GA-Other SIR Website Fee</t>
  </si>
  <si>
    <t>206-50</t>
  </si>
  <si>
    <t>207-10</t>
  </si>
  <si>
    <t>Net</t>
  </si>
  <si>
    <t>GA-Other State &amp; Fed Fees - Disb</t>
  </si>
  <si>
    <t>207-00</t>
  </si>
  <si>
    <t>GA-Other Disb Birthday Luncheons</t>
  </si>
  <si>
    <t>GA-Other Disb Publicity2</t>
  </si>
  <si>
    <t>201-51</t>
  </si>
  <si>
    <t>GA-New Member Expense - Disb</t>
  </si>
  <si>
    <t>GA-Caterer Subsidy</t>
  </si>
  <si>
    <t>Income</t>
  </si>
  <si>
    <t>Expenses</t>
  </si>
  <si>
    <t>Total Income</t>
  </si>
  <si>
    <t>Notes</t>
  </si>
  <si>
    <t>Budget</t>
  </si>
  <si>
    <t>Y-T-D</t>
  </si>
  <si>
    <t>Mailing of Rosters</t>
  </si>
  <si>
    <t>Estimated Year 2021 Ending Bank Balance</t>
  </si>
  <si>
    <t>Estimated 2022 Year Ending Bank Balance</t>
  </si>
  <si>
    <t>200 Members @ $7.50</t>
  </si>
  <si>
    <t>Estimated 2022 Budget Impact 125 Attendees</t>
  </si>
  <si>
    <t>Lunch</t>
  </si>
  <si>
    <t>Cost / Price</t>
  </si>
  <si>
    <t>$31/27</t>
  </si>
  <si>
    <t>$31/28</t>
  </si>
  <si>
    <t>$31/29</t>
  </si>
  <si>
    <t>$31 / $30</t>
  </si>
  <si>
    <t>31/30</t>
  </si>
  <si>
    <t>???</t>
  </si>
  <si>
    <t>$31 x 10</t>
  </si>
  <si>
    <t>*</t>
  </si>
  <si>
    <t>**</t>
  </si>
  <si>
    <t>***</t>
  </si>
  <si>
    <t>Based on 1/2 Attendees participating @ $5.00</t>
  </si>
  <si>
    <t>Based on 125 members contributing</t>
  </si>
  <si>
    <t>Includes Credit Card Fees</t>
  </si>
  <si>
    <t>Member Participation</t>
  </si>
  <si>
    <t>Lunch Cost</t>
  </si>
  <si>
    <t>Lunch Receipts</t>
  </si>
  <si>
    <t>Subsidy</t>
  </si>
  <si>
    <t>Total Subsidy 10 Lunches</t>
  </si>
  <si>
    <t>Revenue</t>
  </si>
  <si>
    <t>50/50 Lunches</t>
  </si>
  <si>
    <t>Volunteer Contribution</t>
  </si>
  <si>
    <t>Net Subsidy 10 Lunches</t>
  </si>
  <si>
    <t>2022 Proposed BUDGET DETAIL</t>
  </si>
  <si>
    <t xml:space="preserve"> </t>
  </si>
  <si>
    <t>Free lunches (12)</t>
  </si>
  <si>
    <t>Publicity or Productivity Software</t>
  </si>
  <si>
    <t>Awards, Promotions, etc</t>
  </si>
  <si>
    <t>175x$10</t>
  </si>
  <si>
    <t>Based on 9 Lunches/125 Attendees</t>
  </si>
  <si>
    <t>125x$5/2/2*9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</si>
</sst>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44" fontId="2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Protection="1">
      <protection locked="0"/>
    </xf>
    <xf numFmtId="0" fontId="3" fillId="0" borderId="3" xfId="0" applyFont="1" applyBorder="1" applyAlignment="1">
      <alignment horizontal="center"/>
    </xf>
    <xf numFmtId="44" fontId="2" fillId="2" borderId="4" xfId="2" applyFont="1" applyFill="1" applyBorder="1" applyAlignment="1">
      <alignment horizontal="center"/>
    </xf>
    <xf numFmtId="43" fontId="2" fillId="2" borderId="4" xfId="1" applyFont="1" applyFill="1" applyBorder="1" applyAlignment="1" applyProtection="1">
      <alignment horizontal="center"/>
    </xf>
    <xf numFmtId="44" fontId="3" fillId="0" borderId="3" xfId="2" applyFont="1" applyBorder="1" applyAlignment="1">
      <alignment horizontal="center"/>
    </xf>
    <xf numFmtId="44" fontId="0" fillId="0" borderId="4" xfId="2" applyFont="1" applyBorder="1" applyAlignment="1">
      <alignment horizontal="center"/>
    </xf>
    <xf numFmtId="0" fontId="2" fillId="2" borderId="5" xfId="0" applyFont="1" applyFill="1" applyBorder="1"/>
    <xf numFmtId="0" fontId="4" fillId="2" borderId="6" xfId="0" applyFont="1" applyFill="1" applyBorder="1"/>
    <xf numFmtId="0" fontId="2" fillId="2" borderId="6" xfId="0" applyFont="1" applyFill="1" applyBorder="1"/>
    <xf numFmtId="0" fontId="0" fillId="0" borderId="0" xfId="0" applyBorder="1"/>
    <xf numFmtId="44" fontId="4" fillId="2" borderId="6" xfId="0" applyNumberFormat="1" applyFont="1" applyFill="1" applyBorder="1" applyAlignment="1">
      <alignment horizontal="center"/>
    </xf>
    <xf numFmtId="0" fontId="2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2" fillId="0" borderId="6" xfId="0" applyFont="1" applyBorder="1"/>
    <xf numFmtId="44" fontId="2" fillId="0" borderId="6" xfId="0" applyNumberFormat="1" applyFont="1" applyBorder="1"/>
    <xf numFmtId="44" fontId="4" fillId="2" borderId="2" xfId="2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2" fillId="2" borderId="0" xfId="0" applyFont="1" applyFill="1" applyBorder="1"/>
    <xf numFmtId="0" fontId="4" fillId="2" borderId="0" xfId="0" applyFont="1" applyFill="1" applyBorder="1"/>
    <xf numFmtId="44" fontId="4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2" fillId="2" borderId="0" xfId="0" applyFont="1" applyFill="1" applyBorder="1" applyAlignment="1">
      <alignment horizontal="center"/>
    </xf>
    <xf numFmtId="0" fontId="6" fillId="0" borderId="0" xfId="0" applyFont="1"/>
    <xf numFmtId="44" fontId="7" fillId="0" borderId="0" xfId="2" applyFont="1" applyAlignment="1">
      <alignment horizontal="center"/>
    </xf>
    <xf numFmtId="0" fontId="3" fillId="3" borderId="0" xfId="0" applyFont="1" applyFill="1" applyAlignment="1">
      <alignment horizontal="center"/>
    </xf>
    <xf numFmtId="44" fontId="3" fillId="3" borderId="3" xfId="2" applyFont="1" applyFill="1" applyBorder="1" applyAlignment="1">
      <alignment horizontal="center"/>
    </xf>
    <xf numFmtId="44" fontId="0" fillId="3" borderId="4" xfId="2" applyFont="1" applyFill="1" applyBorder="1" applyAlignment="1">
      <alignment horizontal="center"/>
    </xf>
    <xf numFmtId="44" fontId="4" fillId="3" borderId="2" xfId="2" applyFont="1" applyFill="1" applyBorder="1" applyAlignment="1">
      <alignment horizontal="center"/>
    </xf>
    <xf numFmtId="44" fontId="2" fillId="3" borderId="4" xfId="2" applyFont="1" applyFill="1" applyBorder="1" applyAlignment="1">
      <alignment horizontal="center"/>
    </xf>
    <xf numFmtId="43" fontId="2" fillId="3" borderId="4" xfId="1" applyFont="1" applyFill="1" applyBorder="1" applyAlignment="1" applyProtection="1">
      <alignment horizontal="center"/>
    </xf>
    <xf numFmtId="44" fontId="2" fillId="3" borderId="7" xfId="2" applyFont="1" applyFill="1" applyBorder="1" applyAlignment="1">
      <alignment horizontal="center"/>
    </xf>
    <xf numFmtId="44" fontId="4" fillId="3" borderId="6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5" fillId="0" borderId="0" xfId="0" applyFont="1"/>
    <xf numFmtId="0" fontId="5" fillId="0" borderId="0" xfId="2" applyNumberFormat="1" applyFont="1"/>
    <xf numFmtId="0" fontId="8" fillId="4" borderId="0" xfId="2" applyNumberFormat="1" applyFont="1" applyFill="1"/>
    <xf numFmtId="44" fontId="5" fillId="0" borderId="3" xfId="2" applyFont="1" applyBorder="1"/>
    <xf numFmtId="44" fontId="0" fillId="0" borderId="0" xfId="2" applyFont="1"/>
    <xf numFmtId="44" fontId="9" fillId="4" borderId="0" xfId="2" applyFont="1" applyFill="1"/>
    <xf numFmtId="44" fontId="5" fillId="0" borderId="7" xfId="2" applyFont="1" applyBorder="1"/>
    <xf numFmtId="44" fontId="10" fillId="0" borderId="0" xfId="2" applyFont="1"/>
    <xf numFmtId="44" fontId="10" fillId="4" borderId="0" xfId="2" applyFont="1" applyFill="1"/>
    <xf numFmtId="0" fontId="0" fillId="0" borderId="0" xfId="0" applyAlignment="1">
      <alignment horizontal="right"/>
    </xf>
    <xf numFmtId="0" fontId="0" fillId="0" borderId="0" xfId="2" applyNumberFormat="1" applyFont="1"/>
    <xf numFmtId="44" fontId="11" fillId="0" borderId="0" xfId="2" applyFont="1"/>
    <xf numFmtId="44" fontId="8" fillId="4" borderId="0" xfId="2" applyFont="1" applyFill="1"/>
    <xf numFmtId="44" fontId="0" fillId="0" borderId="2" xfId="2" applyFont="1" applyBorder="1"/>
    <xf numFmtId="44" fontId="5" fillId="0" borderId="0" xfId="2" applyFont="1"/>
    <xf numFmtId="44" fontId="3" fillId="0" borderId="0" xfId="2" applyFont="1" applyAlignment="1">
      <alignment horizontal="center"/>
    </xf>
    <xf numFmtId="44" fontId="12" fillId="0" borderId="0" xfId="2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0"/>
  <sheetViews>
    <sheetView tabSelected="1" topLeftCell="A6" zoomScale="86" zoomScaleNormal="86" workbookViewId="0">
      <selection activeCell="P11" sqref="P11"/>
    </sheetView>
  </sheetViews>
  <sheetFormatPr defaultRowHeight="15" x14ac:dyDescent="0.25"/>
  <cols>
    <col min="5" max="5" width="11.28515625" customWidth="1"/>
    <col min="6" max="6" width="12.28515625" customWidth="1"/>
    <col min="7" max="7" width="0" hidden="1" customWidth="1"/>
    <col min="8" max="8" width="14" customWidth="1"/>
    <col min="9" max="9" width="0.42578125" customWidth="1"/>
    <col min="10" max="11" width="14" style="6" customWidth="1"/>
    <col min="12" max="12" width="13.5703125" style="6" hidden="1" customWidth="1"/>
    <col min="13" max="14" width="14" style="6" hidden="1" customWidth="1"/>
    <col min="15" max="15" width="14" style="6" customWidth="1"/>
    <col min="16" max="16" width="40.42578125" customWidth="1"/>
  </cols>
  <sheetData>
    <row r="1" spans="1:18" ht="15.75" x14ac:dyDescent="0.25">
      <c r="B1" s="7" t="s">
        <v>80</v>
      </c>
      <c r="J1" s="5">
        <v>2021</v>
      </c>
      <c r="K1" s="5">
        <v>2021</v>
      </c>
      <c r="L1" s="5">
        <v>2022</v>
      </c>
      <c r="M1" s="5">
        <v>2022</v>
      </c>
      <c r="N1" s="5">
        <v>2022</v>
      </c>
      <c r="O1" s="32">
        <v>2022</v>
      </c>
      <c r="P1" s="58" t="s">
        <v>48</v>
      </c>
    </row>
    <row r="2" spans="1:18" ht="16.5" thickBot="1" x14ac:dyDescent="0.3">
      <c r="B2" s="7"/>
      <c r="J2" s="5" t="s">
        <v>49</v>
      </c>
      <c r="K2" s="5" t="s">
        <v>50</v>
      </c>
      <c r="L2" s="5" t="s">
        <v>58</v>
      </c>
      <c r="M2" s="5" t="s">
        <v>59</v>
      </c>
      <c r="N2" s="5" t="s">
        <v>60</v>
      </c>
      <c r="O2" s="32" t="s">
        <v>62</v>
      </c>
      <c r="P2" s="5"/>
    </row>
    <row r="3" spans="1:18" ht="15.75" x14ac:dyDescent="0.25">
      <c r="B3" s="7" t="s">
        <v>45</v>
      </c>
      <c r="J3" s="9"/>
      <c r="K3" s="9"/>
      <c r="L3" s="12"/>
      <c r="M3" s="12"/>
      <c r="N3" s="12"/>
      <c r="O3" s="33"/>
    </row>
    <row r="4" spans="1:18" ht="15.75" x14ac:dyDescent="0.25">
      <c r="A4" s="1" t="s">
        <v>0</v>
      </c>
      <c r="B4" s="2" t="s">
        <v>1</v>
      </c>
      <c r="C4" s="3"/>
      <c r="D4" s="3"/>
      <c r="E4" s="3"/>
      <c r="F4" s="3"/>
      <c r="G4" s="3"/>
      <c r="H4" s="3"/>
      <c r="I4" s="3"/>
      <c r="J4" s="10"/>
      <c r="K4" s="10"/>
      <c r="L4" s="13"/>
      <c r="M4" s="13"/>
      <c r="N4" s="13"/>
      <c r="O4" s="34"/>
    </row>
    <row r="5" spans="1:18" ht="15.75" x14ac:dyDescent="0.25">
      <c r="A5" s="1" t="s">
        <v>2</v>
      </c>
      <c r="B5" s="2" t="s">
        <v>3</v>
      </c>
      <c r="C5" s="3"/>
      <c r="D5" s="3"/>
      <c r="E5" s="3"/>
      <c r="F5" s="4"/>
      <c r="G5" s="3"/>
      <c r="H5" s="3"/>
      <c r="I5" s="3"/>
      <c r="J5" s="10"/>
      <c r="K5" s="10"/>
      <c r="L5" s="13">
        <v>625</v>
      </c>
      <c r="M5" s="13">
        <v>625</v>
      </c>
      <c r="N5" s="13">
        <v>625</v>
      </c>
      <c r="O5" s="34">
        <f>175*10</f>
        <v>1750</v>
      </c>
      <c r="P5" s="28" t="s">
        <v>85</v>
      </c>
      <c r="Q5" s="28"/>
      <c r="R5" s="28"/>
    </row>
    <row r="6" spans="1:18" ht="15.75" x14ac:dyDescent="0.25">
      <c r="A6" s="1" t="s">
        <v>5</v>
      </c>
      <c r="B6" s="2" t="s">
        <v>6</v>
      </c>
      <c r="C6" s="3"/>
      <c r="D6" s="3"/>
      <c r="E6" s="3"/>
      <c r="F6" s="4"/>
      <c r="G6" s="3"/>
      <c r="H6" s="3"/>
      <c r="I6" s="3"/>
      <c r="J6" s="10">
        <v>0</v>
      </c>
      <c r="K6" s="10"/>
      <c r="L6" s="13"/>
      <c r="M6" s="13"/>
      <c r="N6" s="13"/>
      <c r="O6" s="34"/>
      <c r="P6" s="28"/>
      <c r="Q6" s="28"/>
      <c r="R6" s="28"/>
    </row>
    <row r="7" spans="1:18" ht="15.75" x14ac:dyDescent="0.25">
      <c r="A7" s="1" t="s">
        <v>7</v>
      </c>
      <c r="B7" s="2" t="s">
        <v>8</v>
      </c>
      <c r="C7" s="3"/>
      <c r="D7" s="3"/>
      <c r="E7" s="3"/>
      <c r="F7" s="4"/>
      <c r="G7" s="3"/>
      <c r="H7" s="3"/>
      <c r="I7" s="3"/>
      <c r="J7" s="10">
        <v>20</v>
      </c>
      <c r="K7" s="10"/>
      <c r="L7" s="13"/>
      <c r="M7" s="13"/>
      <c r="N7" s="13"/>
      <c r="O7" s="34"/>
      <c r="P7" s="28"/>
      <c r="Q7" s="28"/>
      <c r="R7" s="28"/>
    </row>
    <row r="8" spans="1:18" ht="15.75" x14ac:dyDescent="0.25">
      <c r="A8" s="1" t="s">
        <v>9</v>
      </c>
      <c r="B8" s="2" t="s">
        <v>10</v>
      </c>
      <c r="C8" s="3"/>
      <c r="D8" s="3"/>
      <c r="E8" s="3"/>
      <c r="F8" s="4"/>
      <c r="G8" s="3"/>
      <c r="H8" s="3"/>
      <c r="I8" s="3"/>
      <c r="J8" s="10"/>
      <c r="K8" s="10">
        <v>105</v>
      </c>
      <c r="L8" s="13">
        <v>1250</v>
      </c>
      <c r="M8" s="13">
        <v>1560.5</v>
      </c>
      <c r="N8" s="13">
        <v>1875</v>
      </c>
      <c r="O8" s="34">
        <v>1406.25</v>
      </c>
      <c r="P8" s="28" t="s">
        <v>87</v>
      </c>
      <c r="Q8" s="28"/>
      <c r="R8" s="28" t="s">
        <v>81</v>
      </c>
    </row>
    <row r="9" spans="1:18" ht="16.5" thickBot="1" x14ac:dyDescent="0.3">
      <c r="A9" s="1"/>
      <c r="B9" s="2"/>
      <c r="C9" s="3"/>
      <c r="D9" s="3"/>
      <c r="E9" s="3"/>
      <c r="F9" s="4"/>
      <c r="G9" s="3"/>
      <c r="H9" s="3"/>
      <c r="I9" s="3"/>
      <c r="J9" s="10"/>
      <c r="K9" s="10"/>
      <c r="L9" s="13"/>
      <c r="M9" s="13"/>
      <c r="N9" s="13"/>
      <c r="O9" s="34"/>
      <c r="P9" s="28"/>
      <c r="Q9" s="28"/>
      <c r="R9" s="28"/>
    </row>
    <row r="10" spans="1:18" ht="16.5" thickBot="1" x14ac:dyDescent="0.3">
      <c r="A10" s="19"/>
      <c r="B10" s="20" t="s">
        <v>47</v>
      </c>
      <c r="C10" s="21"/>
      <c r="D10" s="21"/>
      <c r="E10" s="21"/>
      <c r="F10" s="22"/>
      <c r="G10" s="21"/>
      <c r="H10" s="21"/>
      <c r="I10" s="21"/>
      <c r="J10" s="23">
        <f t="shared" ref="J10:O10" si="0">SUM(J4:J9)</f>
        <v>20</v>
      </c>
      <c r="K10" s="23">
        <f t="shared" si="0"/>
        <v>105</v>
      </c>
      <c r="L10" s="23">
        <f t="shared" si="0"/>
        <v>1875</v>
      </c>
      <c r="M10" s="23">
        <f t="shared" si="0"/>
        <v>2185.5</v>
      </c>
      <c r="N10" s="23">
        <f t="shared" si="0"/>
        <v>2500</v>
      </c>
      <c r="O10" s="35">
        <f t="shared" si="0"/>
        <v>3156.25</v>
      </c>
    </row>
    <row r="11" spans="1:18" ht="15.75" x14ac:dyDescent="0.25">
      <c r="A11" s="1"/>
      <c r="B11" s="2"/>
      <c r="C11" s="3"/>
      <c r="D11" s="3"/>
      <c r="E11" s="3"/>
      <c r="F11" s="4"/>
      <c r="G11" s="3"/>
      <c r="H11" s="3"/>
      <c r="I11" s="3"/>
      <c r="J11" s="10"/>
      <c r="K11" s="10"/>
      <c r="L11" s="13"/>
      <c r="M11" s="13"/>
      <c r="N11" s="13"/>
      <c r="O11" s="34"/>
    </row>
    <row r="12" spans="1:18" ht="15.75" x14ac:dyDescent="0.25">
      <c r="A12" s="1"/>
      <c r="B12" s="8" t="s">
        <v>46</v>
      </c>
      <c r="C12" s="3"/>
      <c r="D12" s="3"/>
      <c r="E12" s="3"/>
      <c r="F12" s="4"/>
      <c r="G12" s="3"/>
      <c r="H12" s="3"/>
      <c r="I12" s="3"/>
      <c r="J12" s="10"/>
      <c r="K12" s="10"/>
      <c r="L12" s="13"/>
      <c r="M12" s="13"/>
      <c r="N12" s="13"/>
      <c r="O12" s="34"/>
    </row>
    <row r="13" spans="1:18" ht="15.75" x14ac:dyDescent="0.25">
      <c r="A13" s="1" t="s">
        <v>11</v>
      </c>
      <c r="B13" s="2" t="s">
        <v>12</v>
      </c>
      <c r="C13" s="3"/>
      <c r="D13" s="3"/>
      <c r="E13" s="3"/>
      <c r="F13" s="4"/>
      <c r="G13" s="3"/>
      <c r="H13" s="3"/>
      <c r="I13" s="3"/>
      <c r="J13" s="10">
        <v>-100</v>
      </c>
      <c r="K13" s="10"/>
      <c r="L13" s="10"/>
      <c r="M13" s="10"/>
      <c r="N13" s="10"/>
      <c r="O13" s="36">
        <v>-300</v>
      </c>
    </row>
    <row r="14" spans="1:18" ht="15.75" x14ac:dyDescent="0.25">
      <c r="A14" s="1" t="s">
        <v>13</v>
      </c>
      <c r="B14" s="2" t="s">
        <v>14</v>
      </c>
      <c r="C14" s="3"/>
      <c r="D14" s="3"/>
      <c r="E14" s="3"/>
      <c r="F14" s="4"/>
      <c r="G14" s="3"/>
      <c r="H14" s="3"/>
      <c r="I14" s="3"/>
      <c r="J14" s="10">
        <v>-50</v>
      </c>
      <c r="K14" s="10"/>
      <c r="L14" s="10"/>
      <c r="M14" s="10"/>
      <c r="N14" s="10"/>
      <c r="O14" s="36"/>
    </row>
    <row r="15" spans="1:18" ht="15.75" x14ac:dyDescent="0.25">
      <c r="A15" s="1" t="s">
        <v>15</v>
      </c>
      <c r="B15" s="2" t="s">
        <v>16</v>
      </c>
      <c r="C15" s="3"/>
      <c r="D15" s="3"/>
      <c r="E15" s="3"/>
      <c r="F15" s="4"/>
      <c r="G15" s="3"/>
      <c r="H15" s="3"/>
      <c r="I15" s="3"/>
      <c r="J15" s="10">
        <v>0</v>
      </c>
      <c r="K15" s="10"/>
      <c r="L15" s="10"/>
      <c r="M15" s="10"/>
      <c r="N15" s="10"/>
      <c r="O15" s="36"/>
    </row>
    <row r="16" spans="1:18" ht="15.75" x14ac:dyDescent="0.25">
      <c r="A16" s="1" t="s">
        <v>17</v>
      </c>
      <c r="B16" s="2" t="s">
        <v>18</v>
      </c>
      <c r="C16" s="3"/>
      <c r="D16" s="3"/>
      <c r="E16" s="3"/>
      <c r="F16" s="4"/>
      <c r="G16" s="3"/>
      <c r="H16" s="3"/>
      <c r="I16" s="3"/>
      <c r="J16" s="10"/>
      <c r="K16" s="10"/>
      <c r="L16" s="10"/>
      <c r="M16" s="10"/>
      <c r="N16" s="10"/>
      <c r="O16" s="36"/>
    </row>
    <row r="17" spans="1:22" ht="15.75" x14ac:dyDescent="0.25">
      <c r="A17" s="1" t="s">
        <v>19</v>
      </c>
      <c r="B17" s="2" t="s">
        <v>20</v>
      </c>
      <c r="C17" s="3"/>
      <c r="D17" s="3"/>
      <c r="E17" s="3"/>
      <c r="F17" s="4"/>
      <c r="G17" s="3"/>
      <c r="H17" s="3"/>
      <c r="I17" s="3"/>
      <c r="J17" s="10">
        <v>-260</v>
      </c>
      <c r="K17" s="10">
        <v>-453.81</v>
      </c>
      <c r="L17" s="10">
        <v>-453.81</v>
      </c>
      <c r="M17" s="10">
        <v>-453.81</v>
      </c>
      <c r="N17" s="10">
        <v>-453.81</v>
      </c>
      <c r="O17" s="36">
        <v>-453.81</v>
      </c>
    </row>
    <row r="18" spans="1:22" ht="15.75" x14ac:dyDescent="0.25">
      <c r="A18" s="1" t="s">
        <v>21</v>
      </c>
      <c r="B18" s="2" t="s">
        <v>22</v>
      </c>
      <c r="C18" s="3"/>
      <c r="D18" s="3"/>
      <c r="E18" s="3"/>
      <c r="F18" s="4"/>
      <c r="G18" s="3"/>
      <c r="H18" s="3"/>
      <c r="I18" s="3"/>
      <c r="J18" s="10"/>
      <c r="K18" s="10"/>
      <c r="L18" s="10"/>
      <c r="M18" s="10"/>
      <c r="N18" s="10"/>
      <c r="O18" s="36"/>
    </row>
    <row r="19" spans="1:22" ht="15.75" x14ac:dyDescent="0.25">
      <c r="A19" s="1" t="s">
        <v>42</v>
      </c>
      <c r="B19" s="2" t="s">
        <v>43</v>
      </c>
      <c r="C19" s="3"/>
      <c r="D19" s="3"/>
      <c r="E19" s="3"/>
      <c r="F19" s="4"/>
      <c r="G19" s="3"/>
      <c r="H19" s="3"/>
      <c r="I19" s="3"/>
      <c r="J19" s="10">
        <v>-144</v>
      </c>
      <c r="K19" s="10">
        <v>-75</v>
      </c>
      <c r="L19" s="10">
        <v>-75</v>
      </c>
      <c r="M19" s="10">
        <v>-75</v>
      </c>
      <c r="N19" s="10">
        <v>-75</v>
      </c>
      <c r="O19" s="36">
        <f>-12*31</f>
        <v>-372</v>
      </c>
      <c r="P19" s="28" t="s">
        <v>82</v>
      </c>
      <c r="Q19" s="28"/>
    </row>
    <row r="20" spans="1:22" ht="15.75" x14ac:dyDescent="0.25">
      <c r="A20" s="1" t="s">
        <v>23</v>
      </c>
      <c r="B20" s="2" t="s">
        <v>24</v>
      </c>
      <c r="C20" s="3"/>
      <c r="D20" s="3"/>
      <c r="E20" s="3"/>
      <c r="F20" s="4"/>
      <c r="G20" s="3"/>
      <c r="H20" s="3"/>
      <c r="I20" s="3"/>
      <c r="J20" s="10">
        <v>-300</v>
      </c>
      <c r="K20" s="10">
        <v>-158.36000000000001</v>
      </c>
      <c r="L20" s="10">
        <v>-149</v>
      </c>
      <c r="M20" s="10">
        <v>-149</v>
      </c>
      <c r="N20" s="10">
        <v>-149</v>
      </c>
      <c r="O20" s="36">
        <v>-300</v>
      </c>
      <c r="P20" s="28" t="s">
        <v>51</v>
      </c>
      <c r="Q20" s="28"/>
    </row>
    <row r="21" spans="1:22" ht="15.75" x14ac:dyDescent="0.25">
      <c r="A21" s="1" t="s">
        <v>25</v>
      </c>
      <c r="B21" s="2" t="s">
        <v>26</v>
      </c>
      <c r="C21" s="3"/>
      <c r="D21" s="3"/>
      <c r="E21" s="3"/>
      <c r="F21" s="4"/>
      <c r="G21" s="3"/>
      <c r="H21" s="3"/>
      <c r="I21" s="3"/>
      <c r="J21" s="10">
        <v>-62</v>
      </c>
      <c r="K21" s="10"/>
      <c r="L21" s="10"/>
      <c r="M21" s="10"/>
      <c r="N21" s="10"/>
      <c r="O21" s="36">
        <v>-500</v>
      </c>
      <c r="P21" s="41" t="s">
        <v>84</v>
      </c>
    </row>
    <row r="22" spans="1:22" ht="15.75" x14ac:dyDescent="0.25">
      <c r="A22" s="1" t="s">
        <v>27</v>
      </c>
      <c r="B22" s="2" t="s">
        <v>28</v>
      </c>
      <c r="C22" s="3"/>
      <c r="D22" s="3"/>
      <c r="E22" s="3"/>
      <c r="F22" s="4"/>
      <c r="G22" s="3"/>
      <c r="H22" s="3"/>
      <c r="I22" s="3"/>
      <c r="J22" s="11">
        <v>-100</v>
      </c>
      <c r="K22" s="11"/>
      <c r="L22" s="10"/>
      <c r="M22" s="11"/>
      <c r="N22" s="11"/>
      <c r="O22" s="37"/>
      <c r="P22" s="28" t="s">
        <v>63</v>
      </c>
      <c r="Q22" s="28"/>
      <c r="R22" s="28"/>
    </row>
    <row r="23" spans="1:22" ht="15.75" x14ac:dyDescent="0.25">
      <c r="A23" s="1" t="s">
        <v>29</v>
      </c>
      <c r="B23" s="2" t="s">
        <v>30</v>
      </c>
      <c r="C23" s="3"/>
      <c r="D23" s="3"/>
      <c r="E23" s="3"/>
      <c r="F23" s="3"/>
      <c r="G23" s="3"/>
      <c r="H23" s="3"/>
      <c r="I23" s="3"/>
      <c r="J23" s="10">
        <v>-1082</v>
      </c>
      <c r="K23" s="10">
        <v>-712.25</v>
      </c>
      <c r="L23" s="10">
        <v>-1500</v>
      </c>
      <c r="M23" s="10">
        <v>-1500</v>
      </c>
      <c r="N23" s="10">
        <v>-1500</v>
      </c>
      <c r="O23" s="36">
        <v>-1500</v>
      </c>
      <c r="P23" s="28" t="s">
        <v>54</v>
      </c>
      <c r="Q23" s="28"/>
      <c r="R23" s="28"/>
    </row>
    <row r="24" spans="1:22" ht="18.75" x14ac:dyDescent="0.3">
      <c r="A24" s="1" t="s">
        <v>31</v>
      </c>
      <c r="B24" s="2" t="s">
        <v>44</v>
      </c>
      <c r="C24" s="3"/>
      <c r="D24" s="3"/>
      <c r="E24" s="3"/>
      <c r="F24" s="3"/>
      <c r="G24" s="3"/>
      <c r="H24" s="3"/>
      <c r="I24" s="3"/>
      <c r="J24" s="10"/>
      <c r="K24" s="10">
        <v>-291.49</v>
      </c>
      <c r="L24" s="10">
        <v>-6350</v>
      </c>
      <c r="M24" s="10">
        <v>-5150</v>
      </c>
      <c r="N24" s="10">
        <v>-3950</v>
      </c>
      <c r="O24" s="36">
        <v>-2475</v>
      </c>
      <c r="P24" s="30" t="s">
        <v>86</v>
      </c>
      <c r="R24" t="s">
        <v>81</v>
      </c>
      <c r="V24" t="s">
        <v>81</v>
      </c>
    </row>
    <row r="25" spans="1:22" ht="15.75" x14ac:dyDescent="0.25">
      <c r="A25" s="1" t="s">
        <v>32</v>
      </c>
      <c r="B25" s="2" t="s">
        <v>34</v>
      </c>
      <c r="C25" s="3"/>
      <c r="D25" s="3"/>
      <c r="E25" s="3"/>
      <c r="F25" s="3"/>
      <c r="G25" s="3"/>
      <c r="H25" s="3"/>
      <c r="I25" s="3"/>
      <c r="J25" s="10">
        <v>-10</v>
      </c>
      <c r="K25" s="10">
        <v>-20.170000000000002</v>
      </c>
      <c r="L25" s="10"/>
      <c r="M25" s="10"/>
      <c r="N25" s="10"/>
      <c r="O25" s="36"/>
    </row>
    <row r="26" spans="1:22" ht="15.75" x14ac:dyDescent="0.25">
      <c r="A26" s="1"/>
      <c r="B26" s="2" t="s">
        <v>83</v>
      </c>
      <c r="C26" s="3"/>
      <c r="D26" s="3"/>
      <c r="E26" s="3"/>
      <c r="F26" s="3"/>
      <c r="G26" s="3"/>
      <c r="H26" s="3"/>
      <c r="I26" s="3"/>
      <c r="J26" s="10"/>
      <c r="K26" s="10"/>
      <c r="L26" s="10"/>
      <c r="M26" s="10"/>
      <c r="N26" s="10"/>
      <c r="O26" s="36">
        <v>-300</v>
      </c>
    </row>
    <row r="27" spans="1:22" ht="15.75" x14ac:dyDescent="0.25">
      <c r="A27" s="1" t="s">
        <v>33</v>
      </c>
      <c r="B27" s="2" t="s">
        <v>38</v>
      </c>
      <c r="C27" s="3"/>
      <c r="D27" s="3"/>
      <c r="E27" s="3"/>
      <c r="F27" s="3"/>
      <c r="G27" s="3"/>
      <c r="H27" s="3"/>
      <c r="I27" s="3"/>
      <c r="J27" s="10">
        <v>-10</v>
      </c>
      <c r="K27" s="10"/>
      <c r="L27" s="10"/>
      <c r="M27" s="10"/>
      <c r="N27" s="10"/>
      <c r="O27" s="36"/>
    </row>
    <row r="28" spans="1:22" ht="15.75" x14ac:dyDescent="0.25">
      <c r="A28" s="1" t="s">
        <v>35</v>
      </c>
      <c r="B28" s="2" t="s">
        <v>4</v>
      </c>
      <c r="C28" s="3"/>
      <c r="D28" s="3"/>
      <c r="E28" s="3"/>
      <c r="F28" s="3"/>
      <c r="G28" s="3"/>
      <c r="H28" s="3"/>
      <c r="I28" s="3"/>
      <c r="J28" s="10"/>
      <c r="K28" s="10"/>
      <c r="L28" s="10"/>
      <c r="M28" s="10"/>
      <c r="N28" s="10"/>
      <c r="O28" s="36"/>
    </row>
    <row r="29" spans="1:22" ht="15.75" x14ac:dyDescent="0.25">
      <c r="A29" s="1" t="s">
        <v>39</v>
      </c>
      <c r="B29" s="2" t="s">
        <v>40</v>
      </c>
      <c r="C29" s="3"/>
      <c r="D29" s="3"/>
      <c r="E29" s="3"/>
      <c r="F29" s="3"/>
      <c r="G29" s="3"/>
      <c r="H29" s="3"/>
      <c r="I29" s="3"/>
      <c r="J29" s="10">
        <v>-300</v>
      </c>
      <c r="K29" s="10">
        <v>-300</v>
      </c>
      <c r="L29" s="10">
        <v>-300</v>
      </c>
      <c r="M29" s="10">
        <v>-300</v>
      </c>
      <c r="N29" s="10">
        <v>-300</v>
      </c>
      <c r="O29" s="36">
        <f>-31*10</f>
        <v>-310</v>
      </c>
      <c r="P29" s="28" t="s">
        <v>64</v>
      </c>
    </row>
    <row r="30" spans="1:22" ht="16.5" thickBot="1" x14ac:dyDescent="0.3">
      <c r="A30" s="1" t="s">
        <v>36</v>
      </c>
      <c r="B30" s="2" t="s">
        <v>41</v>
      </c>
      <c r="C30" s="3"/>
      <c r="D30" s="3"/>
      <c r="E30" s="3"/>
      <c r="F30" s="3"/>
      <c r="G30" s="3"/>
      <c r="H30" s="3"/>
      <c r="I30" s="3"/>
      <c r="J30" s="10">
        <v>-480</v>
      </c>
      <c r="K30" s="10">
        <v>-107</v>
      </c>
      <c r="L30" s="10">
        <v>-107</v>
      </c>
      <c r="M30" s="10">
        <v>-107</v>
      </c>
      <c r="N30" s="10">
        <v>-107</v>
      </c>
      <c r="O30" s="38">
        <v>-1000</v>
      </c>
    </row>
    <row r="31" spans="1:22" s="17" customFormat="1" ht="16.5" thickBot="1" x14ac:dyDescent="0.3">
      <c r="A31" s="14"/>
      <c r="B31" s="15" t="s">
        <v>37</v>
      </c>
      <c r="C31" s="16"/>
      <c r="D31" s="16"/>
      <c r="E31" s="16"/>
      <c r="F31" s="16"/>
      <c r="G31" s="16"/>
      <c r="H31" s="16"/>
      <c r="I31" s="16"/>
      <c r="J31" s="18">
        <f t="shared" ref="J31:O31" si="1">SUM(J13:J30)+J10</f>
        <v>-2878</v>
      </c>
      <c r="K31" s="18">
        <f t="shared" si="1"/>
        <v>-2013.08</v>
      </c>
      <c r="L31" s="18">
        <f t="shared" si="1"/>
        <v>-7059.8099999999995</v>
      </c>
      <c r="M31" s="18">
        <f t="shared" si="1"/>
        <v>-5549.3099999999995</v>
      </c>
      <c r="N31" s="18">
        <f t="shared" si="1"/>
        <v>-4034.8099999999995</v>
      </c>
      <c r="O31" s="39">
        <f t="shared" si="1"/>
        <v>-4354.5599999999995</v>
      </c>
    </row>
    <row r="32" spans="1:22" s="17" customFormat="1" ht="15.75" x14ac:dyDescent="0.25">
      <c r="A32" s="25"/>
      <c r="B32" s="26"/>
      <c r="C32" s="25"/>
      <c r="D32" s="25"/>
      <c r="E32" s="25"/>
      <c r="F32" s="25"/>
      <c r="G32" s="25"/>
      <c r="H32" s="25"/>
      <c r="I32" s="25"/>
      <c r="J32" s="27"/>
      <c r="K32" s="27"/>
      <c r="L32" s="27"/>
      <c r="M32" s="27"/>
      <c r="N32" s="27"/>
      <c r="O32" s="27"/>
    </row>
    <row r="33" spans="1:16" s="17" customFormat="1" ht="15.75" x14ac:dyDescent="0.25">
      <c r="A33" s="25"/>
      <c r="B33" s="26"/>
      <c r="C33" s="25"/>
      <c r="D33" s="25"/>
      <c r="E33" s="25"/>
      <c r="F33" s="29"/>
      <c r="G33" s="25"/>
      <c r="H33" s="25"/>
      <c r="I33" s="25"/>
      <c r="J33" s="25" t="s">
        <v>56</v>
      </c>
      <c r="K33" s="25" t="s">
        <v>57</v>
      </c>
      <c r="L33" s="40" t="s">
        <v>61</v>
      </c>
      <c r="M33" s="27"/>
      <c r="N33" s="27"/>
      <c r="O33" s="27" t="s">
        <v>61</v>
      </c>
    </row>
    <row r="34" spans="1:16" ht="15.75" x14ac:dyDescent="0.25">
      <c r="H34" s="25"/>
      <c r="I34" s="26"/>
      <c r="J34" s="25"/>
      <c r="K34" s="25"/>
      <c r="L34" s="25"/>
    </row>
    <row r="35" spans="1:16" x14ac:dyDescent="0.25">
      <c r="J35"/>
      <c r="K35"/>
      <c r="L35"/>
    </row>
    <row r="36" spans="1:16" ht="15.75" x14ac:dyDescent="0.25">
      <c r="F36" s="28" t="s">
        <v>52</v>
      </c>
      <c r="G36" s="28"/>
      <c r="H36" s="28"/>
      <c r="I36" s="28"/>
      <c r="J36" s="28"/>
      <c r="K36" s="28"/>
      <c r="L36" s="28"/>
      <c r="M36" s="5"/>
      <c r="N36" s="5"/>
      <c r="O36" s="56">
        <v>9808</v>
      </c>
      <c r="P36" s="56"/>
    </row>
    <row r="37" spans="1:16" ht="15.75" x14ac:dyDescent="0.25">
      <c r="F37" s="28" t="s">
        <v>55</v>
      </c>
      <c r="G37" s="28"/>
      <c r="H37" s="28"/>
      <c r="I37" s="28"/>
      <c r="J37" s="28"/>
      <c r="K37" s="28"/>
      <c r="L37" s="28"/>
      <c r="M37" s="5"/>
      <c r="N37" s="5"/>
      <c r="O37" s="57">
        <f>(O31*-1)-O10</f>
        <v>1198.3099999999995</v>
      </c>
      <c r="P37" s="57"/>
    </row>
    <row r="38" spans="1:16" ht="15.75" x14ac:dyDescent="0.25">
      <c r="F38" s="28"/>
      <c r="G38" s="28"/>
      <c r="H38" s="28"/>
      <c r="I38" s="28"/>
      <c r="J38" s="28"/>
      <c r="K38" s="28"/>
      <c r="L38" s="28"/>
      <c r="M38" s="5"/>
      <c r="N38" s="5"/>
      <c r="O38" s="56"/>
      <c r="P38" s="56"/>
    </row>
    <row r="39" spans="1:16" ht="15.75" x14ac:dyDescent="0.25">
      <c r="A39" s="28"/>
      <c r="B39" s="28"/>
      <c r="C39" s="28"/>
      <c r="D39" s="28"/>
      <c r="E39" s="28"/>
      <c r="F39" s="28" t="s">
        <v>53</v>
      </c>
      <c r="G39" s="28"/>
      <c r="H39" s="28"/>
      <c r="I39" s="28"/>
      <c r="J39" s="28"/>
      <c r="K39" s="28"/>
      <c r="L39" s="28"/>
      <c r="M39" s="5"/>
      <c r="N39" s="5"/>
      <c r="O39" s="31">
        <f>O36-O37</f>
        <v>8609.69</v>
      </c>
      <c r="P39" s="31"/>
    </row>
    <row r="40" spans="1:16" ht="15.75" x14ac:dyDescent="0.25">
      <c r="H40" s="28"/>
      <c r="I40" s="28"/>
      <c r="J40" s="28"/>
      <c r="K40" s="28"/>
      <c r="L40" s="28"/>
    </row>
  </sheetData>
  <pageMargins left="0.7" right="0.7" top="0.75" bottom="0.75" header="0.3" footer="0.3"/>
  <pageSetup scale="75" orientation="landscape" horizontalDpi="4294967293" r:id="rId1"/>
  <headerFooter>
    <oddHeader>&amp;C&amp;"-,Bold"&amp;14Projected Budget is based on 125 Members Attending Lunch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18"/>
  <sheetViews>
    <sheetView workbookViewId="0">
      <selection activeCell="L7" sqref="L7"/>
    </sheetView>
  </sheetViews>
  <sheetFormatPr defaultRowHeight="15" x14ac:dyDescent="0.25"/>
  <cols>
    <col min="2" max="2" width="14.85546875" customWidth="1"/>
    <col min="5" max="5" width="11.140625" customWidth="1"/>
    <col min="6" max="6" width="10.7109375" customWidth="1"/>
    <col min="7" max="7" width="10.42578125" customWidth="1"/>
  </cols>
  <sheetData>
    <row r="3" spans="1:8" x14ac:dyDescent="0.25">
      <c r="B3" t="s">
        <v>71</v>
      </c>
      <c r="C3" s="41"/>
      <c r="D3" s="41"/>
      <c r="E3" s="42">
        <v>100</v>
      </c>
      <c r="F3" s="43">
        <v>125</v>
      </c>
      <c r="G3" s="42">
        <v>150</v>
      </c>
      <c r="H3" s="41"/>
    </row>
    <row r="4" spans="1:8" ht="15.75" thickBot="1" x14ac:dyDescent="0.3"/>
    <row r="5" spans="1:8" x14ac:dyDescent="0.25">
      <c r="B5" t="s">
        <v>72</v>
      </c>
      <c r="D5" s="44">
        <v>31</v>
      </c>
      <c r="E5" s="45">
        <f>E3*D5</f>
        <v>3100</v>
      </c>
      <c r="F5" s="46">
        <f>F3*D5</f>
        <v>3875</v>
      </c>
      <c r="G5" s="45">
        <f>G3*D5</f>
        <v>4650</v>
      </c>
    </row>
    <row r="6" spans="1:8" ht="15.75" thickBot="1" x14ac:dyDescent="0.3">
      <c r="B6" t="s">
        <v>73</v>
      </c>
      <c r="D6" s="47">
        <v>30</v>
      </c>
      <c r="E6" s="45">
        <f>E3*D6</f>
        <v>3000</v>
      </c>
      <c r="F6" s="46">
        <f>F3*D6</f>
        <v>3750</v>
      </c>
      <c r="G6" s="45">
        <f>G3*D6</f>
        <v>4500</v>
      </c>
    </row>
    <row r="7" spans="1:8" x14ac:dyDescent="0.25">
      <c r="B7" t="s">
        <v>74</v>
      </c>
      <c r="D7" s="45">
        <f>(D5-D6)+(D6*0.04)</f>
        <v>2.2000000000000002</v>
      </c>
      <c r="E7" s="45">
        <f>E3*D7</f>
        <v>220.00000000000003</v>
      </c>
      <c r="F7" s="46">
        <f>F3*D7</f>
        <v>275</v>
      </c>
      <c r="G7" s="45">
        <f>G3*D7</f>
        <v>330</v>
      </c>
    </row>
    <row r="8" spans="1:8" x14ac:dyDescent="0.25">
      <c r="B8" t="s">
        <v>75</v>
      </c>
      <c r="D8" s="45"/>
      <c r="E8" s="48">
        <f>E7*10</f>
        <v>2200.0000000000005</v>
      </c>
      <c r="F8" s="49">
        <f t="shared" ref="F8:G8" si="0">F7*10</f>
        <v>2750</v>
      </c>
      <c r="G8" s="48">
        <f t="shared" si="0"/>
        <v>3300</v>
      </c>
    </row>
    <row r="9" spans="1:8" x14ac:dyDescent="0.25">
      <c r="D9" s="45"/>
      <c r="E9" s="45"/>
      <c r="F9" s="46"/>
      <c r="G9" s="45"/>
    </row>
    <row r="10" spans="1:8" x14ac:dyDescent="0.25">
      <c r="B10" s="50" t="s">
        <v>76</v>
      </c>
      <c r="D10" s="45"/>
      <c r="E10" s="45"/>
      <c r="F10" s="46"/>
      <c r="G10" s="45"/>
    </row>
    <row r="11" spans="1:8" ht="15.75" thickBot="1" x14ac:dyDescent="0.3">
      <c r="A11" s="50" t="s">
        <v>65</v>
      </c>
      <c r="C11" s="50" t="s">
        <v>77</v>
      </c>
      <c r="D11" s="51"/>
      <c r="E11" s="52">
        <v>1250</v>
      </c>
      <c r="F11" s="53">
        <v>1562.5</v>
      </c>
      <c r="G11" s="52">
        <v>1875</v>
      </c>
    </row>
    <row r="12" spans="1:8" ht="15.75" thickBot="1" x14ac:dyDescent="0.3">
      <c r="A12" s="50" t="s">
        <v>66</v>
      </c>
      <c r="C12" s="50" t="s">
        <v>78</v>
      </c>
      <c r="D12" s="54">
        <v>0</v>
      </c>
      <c r="E12" s="52">
        <f>D12*E3</f>
        <v>0</v>
      </c>
      <c r="F12" s="53">
        <f>D12*F3</f>
        <v>0</v>
      </c>
      <c r="G12" s="52">
        <f>D12*G3</f>
        <v>0</v>
      </c>
    </row>
    <row r="13" spans="1:8" x14ac:dyDescent="0.25">
      <c r="A13" s="50"/>
      <c r="C13" s="50"/>
      <c r="D13" s="45"/>
      <c r="E13" s="45"/>
      <c r="F13" s="46"/>
      <c r="G13" s="45"/>
    </row>
    <row r="14" spans="1:8" x14ac:dyDescent="0.25">
      <c r="A14" s="50" t="s">
        <v>67</v>
      </c>
      <c r="C14" s="24" t="s">
        <v>79</v>
      </c>
      <c r="D14" s="55"/>
      <c r="E14" s="48">
        <f>E8-SUM(E11+E12)</f>
        <v>950.00000000000045</v>
      </c>
      <c r="F14" s="49">
        <f t="shared" ref="F14:G14" si="1">F8-SUM(F11+F12)</f>
        <v>1187.5</v>
      </c>
      <c r="G14" s="48">
        <f t="shared" si="1"/>
        <v>1425</v>
      </c>
      <c r="H14" s="41"/>
    </row>
    <row r="16" spans="1:8" x14ac:dyDescent="0.25">
      <c r="D16" s="50" t="s">
        <v>65</v>
      </c>
      <c r="E16" t="s">
        <v>68</v>
      </c>
      <c r="F16" s="45"/>
      <c r="G16" s="45"/>
    </row>
    <row r="17" spans="4:7" x14ac:dyDescent="0.25">
      <c r="D17" s="50" t="s">
        <v>66</v>
      </c>
      <c r="E17" t="s">
        <v>69</v>
      </c>
      <c r="F17" s="45"/>
      <c r="G17" s="45"/>
    </row>
    <row r="18" spans="4:7" x14ac:dyDescent="0.25">
      <c r="D18" s="50" t="s">
        <v>67</v>
      </c>
      <c r="E18" t="s">
        <v>70</v>
      </c>
      <c r="F18" s="45"/>
      <c r="G18" s="45"/>
    </row>
  </sheetData>
  <pageMargins left="0.7" right="0.7" top="0.75" bottom="0.75" header="0.3" footer="0.3"/>
  <pageSetup orientation="portrait" horizontalDpi="4294967293" verticalDpi="0" r:id="rId1"/>
  <headerFooter>
    <oddHeader>&amp;C&amp;"-,Bold"&amp;12Net Lunch Subsidy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 Fitzgerald</dc:creator>
  <cp:lastModifiedBy>Phil Goff</cp:lastModifiedBy>
  <cp:lastPrinted>2021-12-03T23:24:41Z</cp:lastPrinted>
  <dcterms:created xsi:type="dcterms:W3CDTF">2021-10-09T01:48:46Z</dcterms:created>
  <dcterms:modified xsi:type="dcterms:W3CDTF">2022-01-16T17:53:51Z</dcterms:modified>
</cp:coreProperties>
</file>